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120" windowHeight="912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<sst xmlns="http://schemas.openxmlformats.org/spreadsheetml/2006/main" count="157" uniqueCount="139">
  <si>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</si>
  <si>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</si>
  <si>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</si>
  <si>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</si>
  <si>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</si>
  <si>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</si>
  <si>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</si>
  <si>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</si>
  <si>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</si>
  <si>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</si>
  <si>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</si>
  <si>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</si>
  <si>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</si>
  <si>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</si>
  <si>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</si>
  <si>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</si>
  <si>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</si>
  <si>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</si>
  <si>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</si>
  <si>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1.2. НАЛОГИ НА ИМУЩЕСТВО</t>
  </si>
  <si>
    <t>1.2.1. Налог на имущество физических лиц</t>
  </si>
  <si>
    <t xml:space="preserve">1.2.2. Земельный налог </t>
  </si>
  <si>
    <t>1.3. ГОСУДАРСТВЕННАЯ ПОШЛИНА</t>
  </si>
  <si>
    <t>1.4. ДОХОДЫ ОТ ИСПОЛЬЗОВАНИЯ ИМУЩЕСТВА, НАХОДЯЩЕГОСЯ В ГОСУДАРСТВЕННОЙ И МУНИЦИПАЛЬНОЙ СОБСТВЕННОСТИ</t>
  </si>
  <si>
    <t>1.5. ДОХОДЫ  ОТ  ОКАЗАНИЯ  ПЛАТНЫХ  УСЛУГ  (РАБОТ)  И  КОМПЕНСАЦИИ ЗАТРАТ ГОСУДАРСТВА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</si>
  <si>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</si>
  <si>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</si>
  <si>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</si>
  <si>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</si>
  <si>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</si>
  <si>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</si>
  <si>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</si>
  <si>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</si>
  <si>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</si>
  <si>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</si>
  <si>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</si>
  <si>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</si>
  <si>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</si>
  <si>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</si>
  <si>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650 0102 0000000 000 000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</si>
  <si>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</si>
  <si>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</si>
  <si>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</si>
  <si>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650 0104 0000000 000 000</t>
  </si>
  <si>
    <t>Резервные фонды</t>
  </si>
  <si>
    <t>650 0111 0000000 000 000</t>
  </si>
  <si>
    <t>Другие общегосударственные вопросы</t>
  </si>
  <si>
    <t>650 0113 0000000 000 000</t>
  </si>
  <si>
    <t>Национальная оборона</t>
  </si>
  <si>
    <t>650 0200 0000000 000 000</t>
  </si>
  <si>
    <t>Мобилизационная и вневойсковая подготовка</t>
  </si>
  <si>
    <t>650 0203 0000000 000 000</t>
  </si>
  <si>
    <t>Национальная безопасность и правоохранительная деятельность</t>
  </si>
  <si>
    <t>650 0300 0000000 000 000</t>
  </si>
  <si>
    <t>Органы юстиции</t>
  </si>
  <si>
    <t>650 0304 0000000 000 000</t>
  </si>
  <si>
    <t>650 0309 0000000 000 000</t>
  </si>
  <si>
    <t>Национальная экономика</t>
  </si>
  <si>
    <t>650 0400 0000000 000 000</t>
  </si>
  <si>
    <t>Связь и информатика</t>
  </si>
  <si>
    <t>650 0410 0000000 000 000</t>
  </si>
  <si>
    <t>Жилищно-коммунальное  хозяйство</t>
  </si>
  <si>
    <t>650 0500 0000000 000 000</t>
  </si>
  <si>
    <t>Благоустройство</t>
  </si>
  <si>
    <t>650 0503 0000000 000 000</t>
  </si>
  <si>
    <t>650 0800 0000000 000 000</t>
  </si>
  <si>
    <t xml:space="preserve">Культура </t>
  </si>
  <si>
    <t>650 0801 0000000 000 000</t>
  </si>
  <si>
    <t>Физическая культура и спорт</t>
  </si>
  <si>
    <t>650 1100 0000000 000 000</t>
  </si>
  <si>
    <t>Другие вопросы в области физической культуры и спорта</t>
  </si>
  <si>
    <t>650 1105 0000000 000 000</t>
  </si>
  <si>
    <t>ВСЕГО</t>
  </si>
  <si>
    <t>650 0000 0000000 000 000</t>
  </si>
  <si>
    <t>Изменение остатков средств на счетах по учету  средств бюджета</t>
  </si>
  <si>
    <t>_______________</t>
  </si>
  <si>
    <t>650 0314 0000000 000 000</t>
  </si>
  <si>
    <t>Другие вопросы в области национальной безопасности и правоохранительной деятельности</t>
  </si>
  <si>
    <t>650 0412 0000000 000 000</t>
  </si>
  <si>
    <t>Другие вопросы в области национальной экономики</t>
  </si>
  <si>
    <t>650 0501 0000000 000 000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</si>
  <si>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</si>
  <si>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</si>
  <si>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</si>
  <si>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</si>
  <si>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</si>
  <si>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</si>
  <si>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</si>
  <si>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</si>
  <si>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1.3.1.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</si>
  <si>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</si>
  <si>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000 1 11 00000 00 0000 000</t>
  </si>
  <si>
    <t>000 1 11 09045 10 0000 120</t>
  </si>
  <si>
    <t>000 1 16 00000 00 0000 000</t>
  </si>
  <si>
    <t>000  1 16 90050 10 0000 140</t>
  </si>
  <si>
    <t>000 2 02 01001 10 0000 151</t>
  </si>
  <si>
    <t>000 2 02 03000 00 0000 151</t>
  </si>
  <si>
    <t>000 2 02 03003 10 0000 151</t>
  </si>
  <si>
    <t>000 2 02 03015 10 0000 151</t>
  </si>
  <si>
    <t>000 2 02 04000 00 0000 151</t>
  </si>
  <si>
    <t>000 2 02 04999 10 0000 151</t>
  </si>
  <si>
    <t>Жилищное хозяйство</t>
  </si>
  <si>
    <t>Культура, кинематография</t>
  </si>
  <si>
    <t>1.1.1.2. Налог на доходы физических лиц с доходов, полученных физическими лицами в  соответствии со статьей 228 Налогового кодекса Российской Федерации</t>
  </si>
  <si>
    <t>2.1. ДОТАЦИИ БЮДЖЕТАМ СУБЪЕКТОВ РОССИЙСКОЙ ФЕДЕРАЦИИ И МУНИЦИПАЛЬНЫХ ОБРАЗОВАНИЙ</t>
  </si>
  <si>
    <t>2.2. СУБВЕНЦИИ БЮДЖЕТАМ СУБЪЕКТОВ РОССИЙСКОЙ ФЕДЕРАЦИИ И МУНИЦИПАЛЬНЫХ ОБРАЗОВАНИЙ</t>
  </si>
  <si>
    <t>2.3. ИНЫЕ 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</si>
  <si>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</si>
  <si>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650 0105 0000000 000 000</t>
  </si>
  <si>
    <t>000 1 06 00000 00 0000 000</t>
  </si>
  <si>
    <t>000 1 01 02030 01 0000 110</t>
  </si>
  <si>
    <t xml:space="preserve">000 1 13 00000 00 0000 000 </t>
  </si>
  <si>
    <t>000 1 13 01995 10 0000 130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</si>
  <si>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</si>
  <si>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</si>
  <si>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</si>
  <si>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>1.5.1.Прочие доходы от оказания платных услуг  (работ) получателями средств бюджетов сельских поселений</t>
  </si>
  <si>
    <t xml:space="preserve">РАЗДЕЛ II.   БЕЗВОЗМЕЗДНЫЕ ПОСТУПЛЕНИЯ </t>
  </si>
  <si>
    <t>2.1.1. Дотации бюджетам сельских поселений на выравнивание бюджетной обеспеченности</t>
  </si>
  <si>
    <t>2.2.2.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</si>
  <si>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650 1003 0000000 000 000</t>
  </si>
  <si>
    <t>Социальная политика</t>
  </si>
  <si>
    <t>650 1000 0000000 000 000</t>
  </si>
  <si>
    <t xml:space="preserve"> Результатом исполнения бюджета (профицит (+) / дефицит (-)</t>
  </si>
  <si>
    <t>1.6. ШТРАФЫ, САНКЦИИ, ВОЗМЕЩЕНИЕ УЩЕРБА</t>
  </si>
  <si>
    <t>1.6.1. Прочие поступления от денежных взысканий (штрафов) и иных сумм в возмещение ущерба, зачисляемые в бюджеты сельских поселений</t>
  </si>
  <si>
    <t xml:space="preserve">2.2.1. Субвенции бюджета сельских поселений на осуществление полномочий по государственной регистрации актов гражданского состояния </t>
  </si>
  <si>
    <t>1.2.2.1. Земельный налог с организаций, обладающих земельным участком, расположенным в границах сельских поселений</t>
  </si>
  <si>
    <t>1.2.2.2. Земельный налог с физических лиц, обладающих земельным участком, расположенным в границах сельских поселений</t>
  </si>
  <si>
    <t>000 2 00 00000 00 0000 000</t>
  </si>
  <si>
    <t>000 2 02 01000 00 0000 151</t>
  </si>
  <si>
    <t>Источники финансирования дефицита бюджета</t>
  </si>
  <si>
    <t>Социальное обеспечение населения</t>
  </si>
  <si>
    <t xml:space="preserve"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</si>
  <si>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</si>
  <si>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</si>
  <si>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2.3.2. Прочие межбюджетные трансферты, передаваемые бюджетам сельских поселений</t>
  </si>
  <si>
    <t>от ___     _________ 2016 года № ____</t>
  </si>
  <si>
    <t xml:space="preserve"> об исполнении бюджета сельского поселения Сосновка за I квартал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</si>
</sst>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centerContinuous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6" fillId="0" borderId="12" xfId="52" applyNumberFormat="1" applyFont="1" applyFill="1" applyBorder="1" applyAlignment="1" applyProtection="1">
      <alignment wrapText="1"/>
      <protection hidden="1"/>
    </xf>
    <xf numFmtId="173" fontId="4" fillId="0" borderId="14" xfId="52" applyNumberFormat="1" applyFont="1" applyFill="1" applyBorder="1" applyAlignment="1" applyProtection="1">
      <alignment wrapText="1"/>
      <protection hidden="1"/>
    </xf>
    <xf numFmtId="173" fontId="7" fillId="0" borderId="12" xfId="52" applyNumberFormat="1" applyFont="1" applyFill="1" applyBorder="1" applyAlignment="1" applyProtection="1">
      <alignment/>
      <protection hidden="1"/>
    </xf>
    <xf numFmtId="173" fontId="4" fillId="0" borderId="0" xfId="52" applyNumberFormat="1" applyFont="1" applyFill="1" applyAlignment="1" applyProtection="1">
      <alignment/>
      <protection hidden="1"/>
    </xf>
    <xf numFmtId="40" fontId="6" fillId="0" borderId="12" xfId="52" applyNumberFormat="1" applyFont="1" applyFill="1" applyBorder="1" applyAlignment="1" applyProtection="1">
      <alignment/>
      <protection hidden="1"/>
    </xf>
    <xf numFmtId="40" fontId="5" fillId="0" borderId="15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12" xfId="52" applyNumberFormat="1" applyFont="1" applyFill="1" applyBorder="1" applyAlignment="1" applyProtection="1">
      <alignment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center" vertical="center"/>
      <protection hidden="1"/>
    </xf>
    <xf numFmtId="173" fontId="7" fillId="0" borderId="12" xfId="52" applyNumberFormat="1" applyFont="1" applyFill="1" applyBorder="1" applyAlignment="1" applyProtection="1">
      <alignment vertical="center"/>
      <protection hidden="1"/>
    </xf>
    <xf numFmtId="175" fontId="7" fillId="0" borderId="12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Protection="1">
      <alignment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/>
      <protection hidden="1"/>
    </xf>
    <xf numFmtId="173" fontId="4" fillId="0" borderId="16" xfId="52" applyNumberFormat="1" applyFont="1" applyFill="1" applyBorder="1" applyAlignment="1" applyProtection="1">
      <alignment wrapText="1"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Border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centerContinuous" vertical="top"/>
      <protection hidden="1"/>
    </xf>
    <xf numFmtId="0" fontId="6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centerContinuous"/>
      <protection hidden="1"/>
    </xf>
    <xf numFmtId="0" fontId="7" fillId="0" borderId="0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Fill="1" applyBorder="1" applyAlignment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6" fillId="33" borderId="12" xfId="52" applyNumberFormat="1" applyFont="1" applyFill="1" applyBorder="1" applyAlignment="1" applyProtection="1">
      <alignment vertical="center" wrapText="1"/>
      <protection hidden="1"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7" fillId="0" borderId="12" xfId="0" applyNumberFormat="1" applyFont="1" applyBorder="1" applyAlignment="1">
      <alignment horizontal="right" vertical="center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6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3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49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center" vertical="center"/>
      <protection hidden="1"/>
    </xf>
    <xf numFmtId="173" fontId="7" fillId="33" borderId="12" xfId="52" applyNumberFormat="1" applyFont="1" applyFill="1" applyBorder="1" applyAlignment="1" applyProtection="1">
      <alignment vertical="center"/>
      <protection hidden="1"/>
    </xf>
    <xf numFmtId="175" fontId="7" fillId="33" borderId="12" xfId="52" applyNumberFormat="1" applyFont="1" applyFill="1" applyBorder="1" applyAlignment="1" applyProtection="1">
      <alignment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/>
      <protection hidden="1"/>
    </xf>
    <xf numFmtId="0" fontId="6" fillId="33" borderId="12" xfId="52" applyNumberFormat="1" applyFont="1" applyFill="1" applyBorder="1" applyAlignment="1" applyProtection="1">
      <alignment horizontal="center" vertical="center"/>
      <protection hidden="1"/>
    </xf>
    <xf numFmtId="40" fontId="6" fillId="33" borderId="12" xfId="52" applyNumberFormat="1" applyFont="1" applyFill="1" applyBorder="1" applyAlignment="1" applyProtection="1">
      <alignment vertical="center"/>
      <protection hidden="1"/>
    </xf>
    <xf numFmtId="38" fontId="6" fillId="33" borderId="12" xfId="52" applyNumberFormat="1" applyFont="1" applyFill="1" applyBorder="1" applyAlignment="1" applyProtection="1">
      <alignment vertical="center"/>
      <protection hidden="1"/>
    </xf>
    <xf numFmtId="183" fontId="6" fillId="33" borderId="12" xfId="52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49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72" fontId="7" fillId="33" borderId="12" xfId="52" applyNumberFormat="1" applyFont="1" applyFill="1" applyBorder="1" applyAlignment="1" applyProtection="1">
      <alignment vertical="center" wrapText="1"/>
      <protection hidden="1"/>
    </xf>
    <xf numFmtId="183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174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2" applyNumberFormat="1" applyFont="1" applyFill="1" applyBorder="1" applyAlignment="1" applyProtection="1">
      <alignment horizontal="left" vertical="center"/>
      <protection hidden="1"/>
    </xf>
    <xf numFmtId="0" fontId="7" fillId="33" borderId="12" xfId="52" applyNumberFormat="1" applyFont="1" applyFill="1" applyBorder="1" applyAlignment="1" applyProtection="1">
      <alignment horizontal="left" vertical="center" wrapText="1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74" fontId="7" fillId="0" borderId="12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2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2" fontId="6" fillId="0" borderId="20" xfId="52" applyNumberFormat="1" applyFont="1" applyFill="1" applyBorder="1" applyAlignment="1" applyProtection="1">
      <alignment vertical="center" wrapText="1"/>
      <protection hidden="1"/>
    </xf>
    <xf numFmtId="172" fontId="6" fillId="0" borderId="16" xfId="52" applyNumberFormat="1" applyFont="1" applyFill="1" applyBorder="1" applyAlignment="1" applyProtection="1">
      <alignment vertical="center" wrapText="1"/>
      <protection hidden="1"/>
    </xf>
    <xf numFmtId="172" fontId="6" fillId="0" borderId="17" xfId="52" applyNumberFormat="1" applyFont="1" applyFill="1" applyBorder="1" applyAlignment="1" applyProtection="1">
      <alignment vertical="center" wrapText="1"/>
      <protection hidden="1"/>
    </xf>
    <xf numFmtId="172" fontId="7" fillId="33" borderId="20" xfId="52" applyNumberFormat="1" applyFont="1" applyFill="1" applyBorder="1" applyAlignment="1" applyProtection="1">
      <alignment vertical="center" wrapText="1"/>
      <protection hidden="1"/>
    </xf>
    <xf numFmtId="172" fontId="7" fillId="33" borderId="16" xfId="52" applyNumberFormat="1" applyFont="1" applyFill="1" applyBorder="1" applyAlignment="1" applyProtection="1">
      <alignment vertical="center" wrapText="1"/>
      <protection hidden="1"/>
    </xf>
    <xf numFmtId="172" fontId="7" fillId="33" borderId="17" xfId="52" applyNumberFormat="1" applyFont="1" applyFill="1" applyBorder="1" applyAlignment="1" applyProtection="1">
      <alignment vertical="center" wrapText="1"/>
      <protection hidden="1"/>
    </xf>
    <xf numFmtId="173" fontId="6" fillId="0" borderId="20" xfId="52" applyNumberFormat="1" applyFont="1" applyFill="1" applyBorder="1" applyAlignment="1" applyProtection="1">
      <alignment wrapText="1"/>
      <protection hidden="1"/>
    </xf>
    <xf numFmtId="173" fontId="6" fillId="0" borderId="16" xfId="52" applyNumberFormat="1" applyFont="1" applyFill="1" applyBorder="1" applyAlignment="1" applyProtection="1">
      <alignment wrapText="1"/>
      <protection hidden="1"/>
    </xf>
    <xf numFmtId="173" fontId="6" fillId="0" borderId="17" xfId="52" applyNumberFormat="1" applyFont="1" applyFill="1" applyBorder="1" applyAlignment="1" applyProtection="1">
      <alignment wrapText="1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172" fontId="6" fillId="33" borderId="20" xfId="52" applyNumberFormat="1" applyFont="1" applyFill="1" applyBorder="1" applyAlignment="1" applyProtection="1">
      <alignment vertical="center" wrapText="1"/>
      <protection hidden="1"/>
    </xf>
    <xf numFmtId="172" fontId="6" fillId="33" borderId="16" xfId="52" applyNumberFormat="1" applyFont="1" applyFill="1" applyBorder="1" applyAlignment="1" applyProtection="1">
      <alignment vertical="center" wrapText="1"/>
      <protection hidden="1"/>
    </xf>
    <xf numFmtId="172" fontId="6" fillId="33" borderId="17" xfId="52" applyNumberFormat="1" applyFont="1" applyFill="1" applyBorder="1" applyAlignment="1" applyProtection="1">
      <alignment vertical="center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2" applyNumberFormat="1" applyFont="1" applyFill="1" applyBorder="1" applyAlignment="1" applyProtection="1">
      <alignment horizontal="center" vertical="center" wrapText="1"/>
      <protection hidden="1"/>
    </xf>
    <xf numFmtId="172" fontId="7" fillId="0" borderId="20" xfId="52" applyNumberFormat="1" applyFont="1" applyFill="1" applyBorder="1" applyAlignment="1" applyProtection="1">
      <alignment vertical="center" wrapText="1"/>
      <protection hidden="1"/>
    </xf>
    <xf numFmtId="172" fontId="7" fillId="0" borderId="16" xfId="52" applyNumberFormat="1" applyFont="1" applyFill="1" applyBorder="1" applyAlignment="1" applyProtection="1">
      <alignment vertical="center" wrapText="1"/>
      <protection hidden="1"/>
    </xf>
    <xf numFmtId="172" fontId="7" fillId="0" borderId="17" xfId="52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Layout" zoomScaleSheetLayoutView="100" workbookViewId="0" topLeftCell="A70">
      <selection activeCell="A8" sqref="A8:G8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3"/>
      <c r="B1" s="106" t="s">
        <v>26</v>
      </c>
      <c r="C1" s="106"/>
      <c r="D1" s="106"/>
      <c r="E1" s="106"/>
      <c r="F1" s="106"/>
      <c r="G1" s="106"/>
    </row>
    <row r="2" spans="1:7" s="54" customFormat="1" ht="18.75" customHeight="1">
      <c r="A2" s="53"/>
      <c r="B2" s="107" t="s">
        <v>27</v>
      </c>
      <c r="C2" s="107"/>
      <c r="D2" s="107"/>
      <c r="E2" s="107"/>
      <c r="F2" s="107"/>
      <c r="G2" s="107"/>
    </row>
    <row r="3" spans="1:7" s="54" customFormat="1" ht="18" customHeight="1">
      <c r="A3" s="53"/>
      <c r="B3" s="107" t="s">
        <v>28</v>
      </c>
      <c r="C3" s="107"/>
      <c r="D3" s="107"/>
      <c r="E3" s="107"/>
      <c r="F3" s="107"/>
      <c r="G3" s="107"/>
    </row>
    <row r="4" spans="1:7" s="54" customFormat="1" ht="15.75" customHeight="1">
      <c r="A4" s="53"/>
      <c r="B4" s="107" t="s">
        <v>137</v>
      </c>
      <c r="C4" s="107"/>
      <c r="D4" s="107"/>
      <c r="E4" s="107"/>
      <c r="F4" s="107"/>
      <c r="G4" s="107"/>
    </row>
    <row r="5" spans="1:3" s="54" customFormat="1" ht="19.5" customHeight="1">
      <c r="A5" s="55"/>
      <c r="B5" s="56"/>
      <c r="C5" s="56"/>
    </row>
    <row r="6" spans="1:3" s="54" customFormat="1" ht="19.5" customHeight="1">
      <c r="A6" s="55"/>
      <c r="B6" s="56"/>
      <c r="C6" s="56"/>
    </row>
    <row r="7" spans="1:3" s="54" customFormat="1" ht="19.5" customHeight="1">
      <c r="A7" s="55"/>
      <c r="B7" s="56"/>
      <c r="C7" s="56"/>
    </row>
    <row r="8" spans="1:7" s="54" customFormat="1" ht="25.5" customHeight="1">
      <c r="A8" s="108" t="s">
        <v>29</v>
      </c>
      <c r="B8" s="108"/>
      <c r="C8" s="108"/>
      <c r="D8" s="108"/>
      <c r="E8" s="108"/>
      <c r="F8" s="108"/>
      <c r="G8" s="108"/>
    </row>
    <row r="9" spans="1:7" s="54" customFormat="1" ht="15">
      <c r="A9" s="108" t="s">
        <v>138</v>
      </c>
      <c r="B9" s="108"/>
      <c r="C9" s="108"/>
      <c r="D9" s="128"/>
      <c r="E9" s="128"/>
      <c r="F9" s="128"/>
      <c r="G9" s="128"/>
    </row>
    <row r="10" spans="1:3" s="54" customFormat="1" ht="21" customHeight="1">
      <c r="A10" s="57"/>
      <c r="B10" s="57"/>
      <c r="C10" s="57"/>
    </row>
    <row r="11" spans="1:7" s="54" customFormat="1" ht="26.25" customHeight="1">
      <c r="A11" s="108" t="s">
        <v>30</v>
      </c>
      <c r="B11" s="108"/>
      <c r="C11" s="108"/>
      <c r="D11" s="108"/>
      <c r="E11" s="108"/>
      <c r="F11" s="108"/>
      <c r="G11" s="108"/>
    </row>
    <row r="12" spans="1:16" ht="14.25" customHeight="1">
      <c r="A12" s="38"/>
      <c r="B12" s="40"/>
      <c r="C12" s="41"/>
      <c r="D12" s="41"/>
      <c r="E12" s="41"/>
      <c r="F12" s="41"/>
      <c r="G12" s="39"/>
      <c r="H12" s="26"/>
      <c r="I12" s="26"/>
      <c r="J12" s="26"/>
      <c r="K12" s="26"/>
      <c r="L12" s="26"/>
      <c r="M12" s="26"/>
      <c r="N12" s="26"/>
      <c r="O12" s="3"/>
      <c r="P12" s="30"/>
    </row>
    <row r="13" spans="1:16" ht="14.25" customHeight="1" thickBot="1">
      <c r="A13" s="38"/>
      <c r="B13" s="40"/>
      <c r="C13" s="41"/>
      <c r="D13" s="41"/>
      <c r="E13" s="41"/>
      <c r="F13" s="41"/>
      <c r="G13" s="39"/>
      <c r="H13" s="26"/>
      <c r="I13" s="26"/>
      <c r="J13" s="26"/>
      <c r="K13" s="26"/>
      <c r="L13" s="26"/>
      <c r="M13" s="26"/>
      <c r="N13" s="26"/>
      <c r="O13" s="3"/>
      <c r="P13" s="30"/>
    </row>
    <row r="14" spans="1:16" ht="15.75" customHeight="1" hidden="1">
      <c r="A14" s="42"/>
      <c r="B14" s="43"/>
      <c r="C14" s="44"/>
      <c r="D14" s="45"/>
      <c r="E14" s="45"/>
      <c r="F14" s="46"/>
      <c r="G14" s="46"/>
      <c r="H14" s="5"/>
      <c r="I14" s="5"/>
      <c r="J14" s="5"/>
      <c r="K14" s="5"/>
      <c r="L14" s="5"/>
      <c r="M14" s="5"/>
      <c r="N14" s="5"/>
      <c r="O14" s="4"/>
      <c r="P14" s="4"/>
    </row>
    <row r="15" spans="1:16" ht="15.75" customHeight="1">
      <c r="A15" s="123" t="s">
        <v>14</v>
      </c>
      <c r="B15" s="123" t="s">
        <v>13</v>
      </c>
      <c r="C15" s="18" t="s">
        <v>0</v>
      </c>
      <c r="D15" s="47"/>
      <c r="E15" s="47"/>
      <c r="F15" s="48"/>
      <c r="G15" s="118" t="s">
        <v>34</v>
      </c>
      <c r="H15" s="28"/>
      <c r="I15" s="28"/>
      <c r="J15" s="28"/>
      <c r="K15" s="28"/>
      <c r="L15" s="28"/>
      <c r="M15" s="28"/>
      <c r="N15" s="29"/>
      <c r="O15" s="6"/>
      <c r="P15" s="32"/>
    </row>
    <row r="16" spans="1:16" ht="15">
      <c r="A16" s="124"/>
      <c r="B16" s="124"/>
      <c r="C16" s="18" t="s">
        <v>1</v>
      </c>
      <c r="D16" s="18" t="s">
        <v>2</v>
      </c>
      <c r="E16" s="18" t="s">
        <v>3</v>
      </c>
      <c r="F16" s="18"/>
      <c r="G16" s="119"/>
      <c r="H16" s="35" t="s">
        <v>4</v>
      </c>
      <c r="I16" s="8" t="s">
        <v>5</v>
      </c>
      <c r="J16" s="8" t="s">
        <v>6</v>
      </c>
      <c r="K16" s="8" t="s">
        <v>7</v>
      </c>
      <c r="L16" s="8" t="s">
        <v>8</v>
      </c>
      <c r="M16" s="8" t="s">
        <v>9</v>
      </c>
      <c r="N16" s="8" t="s">
        <v>10</v>
      </c>
      <c r="O16" s="9" t="s">
        <v>11</v>
      </c>
      <c r="P16" s="33"/>
    </row>
    <row r="17" spans="1:16" ht="15">
      <c r="A17" s="20">
        <v>1</v>
      </c>
      <c r="B17" s="20">
        <v>2</v>
      </c>
      <c r="C17" s="18"/>
      <c r="D17" s="18"/>
      <c r="E17" s="18"/>
      <c r="F17" s="18"/>
      <c r="G17" s="37">
        <v>3</v>
      </c>
      <c r="H17" s="35"/>
      <c r="I17" s="8"/>
      <c r="J17" s="8"/>
      <c r="K17" s="8"/>
      <c r="L17" s="8"/>
      <c r="M17" s="8"/>
      <c r="N17" s="8"/>
      <c r="O17" s="9"/>
      <c r="P17" s="33"/>
    </row>
    <row r="18" spans="1:16" ht="30.75">
      <c r="A18" s="93" t="s">
        <v>15</v>
      </c>
      <c r="B18" s="50" t="s">
        <v>81</v>
      </c>
      <c r="C18" s="120"/>
      <c r="D18" s="121"/>
      <c r="E18" s="121"/>
      <c r="F18" s="122"/>
      <c r="G18" s="60">
        <f>G19+G23+G29+G31+G33+G35</f>
        <v>4709511.11</v>
      </c>
      <c r="H18" s="115"/>
      <c r="I18" s="116"/>
      <c r="J18" s="117"/>
      <c r="K18" s="27"/>
      <c r="L18" s="115"/>
      <c r="M18" s="116"/>
      <c r="N18" s="117"/>
      <c r="O18" s="31">
        <v>8842000</v>
      </c>
      <c r="P18" s="32" t="s">
        <v>12</v>
      </c>
    </row>
    <row r="19" spans="1:16" ht="30.75">
      <c r="A19" s="94" t="s">
        <v>17</v>
      </c>
      <c r="B19" s="52" t="s">
        <v>82</v>
      </c>
      <c r="C19" s="120"/>
      <c r="D19" s="121"/>
      <c r="E19" s="121"/>
      <c r="F19" s="122"/>
      <c r="G19" s="61">
        <f>G20</f>
        <v>4598737.08</v>
      </c>
      <c r="H19" s="115"/>
      <c r="I19" s="116"/>
      <c r="J19" s="117"/>
      <c r="K19" s="27"/>
      <c r="L19" s="115"/>
      <c r="M19" s="116"/>
      <c r="N19" s="117"/>
      <c r="O19" s="31">
        <v>8036000</v>
      </c>
      <c r="P19" s="32" t="s">
        <v>12</v>
      </c>
    </row>
    <row r="20" spans="1:16" ht="30.75">
      <c r="A20" s="90" t="s">
        <v>18</v>
      </c>
      <c r="B20" s="20" t="s">
        <v>83</v>
      </c>
      <c r="C20" s="125"/>
      <c r="D20" s="126"/>
      <c r="E20" s="126"/>
      <c r="F20" s="127"/>
      <c r="G20" s="62">
        <f>SUM(G21:G22)</f>
        <v>4598737.08</v>
      </c>
      <c r="H20" s="115"/>
      <c r="I20" s="116"/>
      <c r="J20" s="117"/>
      <c r="K20" s="27"/>
      <c r="L20" s="115"/>
      <c r="M20" s="116"/>
      <c r="N20" s="117"/>
      <c r="O20" s="31">
        <v>8036000</v>
      </c>
      <c r="P20" s="32" t="s">
        <v>12</v>
      </c>
    </row>
    <row r="21" spans="1:16" ht="149.25" customHeight="1">
      <c r="A21" s="90" t="s">
        <v>25</v>
      </c>
      <c r="B21" s="22" t="s">
        <v>84</v>
      </c>
      <c r="C21" s="21"/>
      <c r="D21" s="21"/>
      <c r="E21" s="21"/>
      <c r="F21" s="21"/>
      <c r="G21" s="62">
        <v>4598503.08</v>
      </c>
      <c r="H21" s="36"/>
      <c r="I21" s="10"/>
      <c r="J21" s="10"/>
      <c r="K21" s="27"/>
      <c r="L21" s="10"/>
      <c r="M21" s="10"/>
      <c r="N21" s="10"/>
      <c r="O21" s="31"/>
      <c r="P21" s="32"/>
    </row>
    <row r="22" spans="1:16" ht="99.75" customHeight="1">
      <c r="A22" s="92" t="s">
        <v>103</v>
      </c>
      <c r="B22" s="84" t="s">
        <v>110</v>
      </c>
      <c r="C22" s="58">
        <v>-15947.47</v>
      </c>
      <c r="D22" s="21"/>
      <c r="E22" s="21"/>
      <c r="F22" s="21"/>
      <c r="G22" s="62">
        <v>234</v>
      </c>
      <c r="H22" s="36"/>
      <c r="I22" s="10"/>
      <c r="J22" s="10"/>
      <c r="K22" s="27"/>
      <c r="L22" s="10"/>
      <c r="M22" s="10"/>
      <c r="N22" s="10"/>
      <c r="O22" s="31"/>
      <c r="P22" s="49"/>
    </row>
    <row r="23" spans="1:16" ht="15">
      <c r="A23" s="94" t="s">
        <v>19</v>
      </c>
      <c r="B23" s="52" t="s">
        <v>109</v>
      </c>
      <c r="C23" s="112"/>
      <c r="D23" s="113"/>
      <c r="E23" s="113"/>
      <c r="F23" s="114"/>
      <c r="G23" s="61">
        <f>SUM(G24+G26)</f>
        <v>5490.29</v>
      </c>
      <c r="H23" s="115"/>
      <c r="I23" s="116"/>
      <c r="J23" s="117"/>
      <c r="K23" s="27"/>
      <c r="L23" s="115"/>
      <c r="M23" s="116"/>
      <c r="N23" s="117"/>
      <c r="O23" s="11">
        <v>356000</v>
      </c>
      <c r="P23" s="7" t="s">
        <v>12</v>
      </c>
    </row>
    <row r="24" spans="1:16" ht="30.75">
      <c r="A24" s="90" t="s">
        <v>20</v>
      </c>
      <c r="B24" s="20" t="s">
        <v>85</v>
      </c>
      <c r="C24" s="125"/>
      <c r="D24" s="126"/>
      <c r="E24" s="126"/>
      <c r="F24" s="127"/>
      <c r="G24" s="62">
        <f>SUM(G25)</f>
        <v>777.25</v>
      </c>
      <c r="H24" s="115"/>
      <c r="I24" s="116"/>
      <c r="J24" s="117"/>
      <c r="K24" s="27"/>
      <c r="L24" s="115"/>
      <c r="M24" s="116"/>
      <c r="N24" s="117"/>
      <c r="O24" s="31">
        <v>16000</v>
      </c>
      <c r="P24" s="32" t="s">
        <v>12</v>
      </c>
    </row>
    <row r="25" spans="1:16" ht="78">
      <c r="A25" s="90" t="s">
        <v>113</v>
      </c>
      <c r="B25" s="20" t="s">
        <v>86</v>
      </c>
      <c r="C25" s="125"/>
      <c r="D25" s="126"/>
      <c r="E25" s="126"/>
      <c r="F25" s="127"/>
      <c r="G25" s="62">
        <v>777.25</v>
      </c>
      <c r="H25" s="115"/>
      <c r="I25" s="116"/>
      <c r="J25" s="117"/>
      <c r="K25" s="27"/>
      <c r="L25" s="115"/>
      <c r="M25" s="116"/>
      <c r="N25" s="117"/>
      <c r="O25" s="31">
        <v>16000</v>
      </c>
      <c r="P25" s="32" t="s">
        <v>12</v>
      </c>
    </row>
    <row r="26" spans="1:16" ht="15">
      <c r="A26" s="90" t="s">
        <v>21</v>
      </c>
      <c r="B26" s="20" t="s">
        <v>87</v>
      </c>
      <c r="C26" s="125"/>
      <c r="D26" s="126"/>
      <c r="E26" s="126"/>
      <c r="F26" s="127"/>
      <c r="G26" s="62">
        <f>SUM(G27:G28)</f>
        <v>4713.04</v>
      </c>
      <c r="H26" s="115"/>
      <c r="I26" s="116"/>
      <c r="J26" s="117"/>
      <c r="K26" s="27"/>
      <c r="L26" s="115"/>
      <c r="M26" s="116"/>
      <c r="N26" s="117"/>
      <c r="O26" s="31">
        <v>340000</v>
      </c>
      <c r="P26" s="32" t="s">
        <v>12</v>
      </c>
    </row>
    <row r="27" spans="1:17" ht="80.25" customHeight="1">
      <c r="A27" s="90" t="s">
        <v>127</v>
      </c>
      <c r="B27" s="20" t="s">
        <v>114</v>
      </c>
      <c r="C27" s="125"/>
      <c r="D27" s="126"/>
      <c r="E27" s="126"/>
      <c r="F27" s="127"/>
      <c r="G27" s="62">
        <v>4057</v>
      </c>
      <c r="H27" s="115"/>
      <c r="I27" s="116"/>
      <c r="J27" s="117"/>
      <c r="K27" s="27"/>
      <c r="L27" s="115"/>
      <c r="M27" s="116"/>
      <c r="N27" s="117"/>
      <c r="O27" s="31">
        <v>15000</v>
      </c>
      <c r="P27" s="32" t="s">
        <v>12</v>
      </c>
      <c r="Q27" s="34"/>
    </row>
    <row r="28" spans="1:17" ht="80.25" customHeight="1">
      <c r="A28" s="90" t="s">
        <v>128</v>
      </c>
      <c r="B28" s="20" t="s">
        <v>115</v>
      </c>
      <c r="C28" s="125"/>
      <c r="D28" s="126"/>
      <c r="E28" s="126"/>
      <c r="F28" s="127"/>
      <c r="G28" s="62">
        <v>656.04</v>
      </c>
      <c r="H28" s="115"/>
      <c r="I28" s="116"/>
      <c r="J28" s="117"/>
      <c r="K28" s="27"/>
      <c r="L28" s="115"/>
      <c r="M28" s="116"/>
      <c r="N28" s="117"/>
      <c r="O28" s="31">
        <v>325000</v>
      </c>
      <c r="P28" s="32" t="s">
        <v>12</v>
      </c>
      <c r="Q28" s="34"/>
    </row>
    <row r="29" spans="1:17" ht="30.75">
      <c r="A29" s="94" t="s">
        <v>22</v>
      </c>
      <c r="B29" s="52" t="s">
        <v>88</v>
      </c>
      <c r="C29" s="112"/>
      <c r="D29" s="113"/>
      <c r="E29" s="113"/>
      <c r="F29" s="114"/>
      <c r="G29" s="61">
        <f>SUM(G30)</f>
        <v>10000</v>
      </c>
      <c r="H29" s="115"/>
      <c r="I29" s="116"/>
      <c r="J29" s="117"/>
      <c r="K29" s="27"/>
      <c r="L29" s="115"/>
      <c r="M29" s="116"/>
      <c r="N29" s="117"/>
      <c r="O29" s="31">
        <v>100000</v>
      </c>
      <c r="P29" s="32" t="s">
        <v>12</v>
      </c>
      <c r="Q29" s="34"/>
    </row>
    <row r="30" spans="1:17" ht="145.5" customHeight="1">
      <c r="A30" s="90" t="s">
        <v>89</v>
      </c>
      <c r="B30" s="20" t="s">
        <v>90</v>
      </c>
      <c r="C30" s="125"/>
      <c r="D30" s="126"/>
      <c r="E30" s="126"/>
      <c r="F30" s="127"/>
      <c r="G30" s="62">
        <v>10000</v>
      </c>
      <c r="H30" s="115"/>
      <c r="I30" s="116"/>
      <c r="J30" s="117"/>
      <c r="K30" s="27"/>
      <c r="L30" s="115"/>
      <c r="M30" s="116"/>
      <c r="N30" s="117"/>
      <c r="O30" s="31">
        <v>100000</v>
      </c>
      <c r="P30" s="32" t="s">
        <v>12</v>
      </c>
      <c r="Q30" s="34"/>
    </row>
    <row r="31" spans="1:17" ht="93">
      <c r="A31" s="94" t="s">
        <v>23</v>
      </c>
      <c r="B31" s="52" t="s">
        <v>91</v>
      </c>
      <c r="C31" s="112"/>
      <c r="D31" s="113"/>
      <c r="E31" s="113"/>
      <c r="F31" s="114"/>
      <c r="G31" s="61">
        <f>SUM(G32:G32)</f>
        <v>95283.74</v>
      </c>
      <c r="H31" s="115"/>
      <c r="I31" s="116"/>
      <c r="J31" s="117"/>
      <c r="K31" s="27"/>
      <c r="L31" s="115"/>
      <c r="M31" s="116"/>
      <c r="N31" s="117"/>
      <c r="O31" s="31">
        <v>350000</v>
      </c>
      <c r="P31" s="32" t="s">
        <v>12</v>
      </c>
      <c r="Q31" s="34"/>
    </row>
    <row r="32" spans="1:17" ht="157.5" customHeight="1">
      <c r="A32" s="90" t="s">
        <v>133</v>
      </c>
      <c r="B32" s="20" t="s">
        <v>92</v>
      </c>
      <c r="C32" s="125"/>
      <c r="D32" s="126"/>
      <c r="E32" s="126"/>
      <c r="F32" s="127"/>
      <c r="G32" s="62">
        <v>95283.74</v>
      </c>
      <c r="H32" s="115"/>
      <c r="I32" s="116"/>
      <c r="J32" s="117"/>
      <c r="K32" s="27"/>
      <c r="L32" s="115"/>
      <c r="M32" s="116"/>
      <c r="N32" s="117"/>
      <c r="O32" s="31">
        <v>350000</v>
      </c>
      <c r="P32" s="32" t="s">
        <v>12</v>
      </c>
      <c r="Q32" s="34"/>
    </row>
    <row r="33" spans="1:17" ht="63" customHeight="1">
      <c r="A33" s="94" t="s">
        <v>24</v>
      </c>
      <c r="B33" s="52" t="s">
        <v>111</v>
      </c>
      <c r="C33" s="59"/>
      <c r="D33" s="59"/>
      <c r="E33" s="59"/>
      <c r="F33" s="59"/>
      <c r="G33" s="61">
        <f>SUM(G34)</f>
        <v>0</v>
      </c>
      <c r="H33" s="36"/>
      <c r="I33" s="10"/>
      <c r="J33" s="10"/>
      <c r="K33" s="27"/>
      <c r="L33" s="10"/>
      <c r="M33" s="10"/>
      <c r="N33" s="10"/>
      <c r="O33" s="31"/>
      <c r="P33" s="32"/>
      <c r="Q33" s="34"/>
    </row>
    <row r="34" spans="1:17" ht="63" customHeight="1">
      <c r="A34" s="90" t="s">
        <v>116</v>
      </c>
      <c r="B34" s="20" t="s">
        <v>112</v>
      </c>
      <c r="C34" s="21"/>
      <c r="D34" s="21"/>
      <c r="E34" s="21"/>
      <c r="F34" s="21"/>
      <c r="G34" s="62">
        <v>0</v>
      </c>
      <c r="H34" s="36"/>
      <c r="I34" s="10"/>
      <c r="J34" s="10"/>
      <c r="K34" s="27"/>
      <c r="L34" s="10"/>
      <c r="M34" s="10"/>
      <c r="N34" s="10"/>
      <c r="O34" s="31"/>
      <c r="P34" s="32"/>
      <c r="Q34" s="34"/>
    </row>
    <row r="35" spans="1:17" ht="30.75">
      <c r="A35" s="98" t="s">
        <v>124</v>
      </c>
      <c r="B35" s="87" t="s">
        <v>93</v>
      </c>
      <c r="C35" s="88"/>
      <c r="D35" s="88"/>
      <c r="E35" s="88"/>
      <c r="F35" s="88"/>
      <c r="G35" s="89">
        <f>SUM(G36)</f>
        <v>0</v>
      </c>
      <c r="H35" s="36"/>
      <c r="I35" s="10"/>
      <c r="J35" s="10"/>
      <c r="K35" s="27"/>
      <c r="L35" s="10"/>
      <c r="M35" s="10"/>
      <c r="N35" s="10"/>
      <c r="O35" s="31"/>
      <c r="P35" s="32"/>
      <c r="Q35" s="34"/>
    </row>
    <row r="36" spans="1:17" ht="78">
      <c r="A36" s="90" t="s">
        <v>125</v>
      </c>
      <c r="B36" s="20" t="s">
        <v>94</v>
      </c>
      <c r="C36" s="21"/>
      <c r="D36" s="21"/>
      <c r="E36" s="21"/>
      <c r="F36" s="21"/>
      <c r="G36" s="62">
        <v>0</v>
      </c>
      <c r="H36" s="36"/>
      <c r="I36" s="10"/>
      <c r="J36" s="10"/>
      <c r="K36" s="27"/>
      <c r="L36" s="10"/>
      <c r="M36" s="10"/>
      <c r="N36" s="10"/>
      <c r="O36" s="31"/>
      <c r="P36" s="32"/>
      <c r="Q36" s="34"/>
    </row>
    <row r="37" spans="1:17" ht="30.75">
      <c r="A37" s="93" t="s">
        <v>117</v>
      </c>
      <c r="B37" s="50" t="s">
        <v>129</v>
      </c>
      <c r="C37" s="120"/>
      <c r="D37" s="121"/>
      <c r="E37" s="121"/>
      <c r="F37" s="122"/>
      <c r="G37" s="60">
        <f>G38+G40+G43</f>
        <v>1187470.9</v>
      </c>
      <c r="H37" s="115"/>
      <c r="I37" s="116"/>
      <c r="J37" s="117"/>
      <c r="K37" s="27"/>
      <c r="L37" s="115"/>
      <c r="M37" s="116"/>
      <c r="N37" s="117"/>
      <c r="O37" s="31">
        <v>9524000</v>
      </c>
      <c r="P37" s="32" t="s">
        <v>12</v>
      </c>
      <c r="Q37" s="34"/>
    </row>
    <row r="38" spans="1:17" ht="78">
      <c r="A38" s="94" t="s">
        <v>104</v>
      </c>
      <c r="B38" s="73" t="s">
        <v>130</v>
      </c>
      <c r="C38" s="51"/>
      <c r="D38" s="51"/>
      <c r="E38" s="51"/>
      <c r="F38" s="51"/>
      <c r="G38" s="61">
        <f>SUM(G39)</f>
        <v>849110.9</v>
      </c>
      <c r="H38" s="36"/>
      <c r="I38" s="10"/>
      <c r="J38" s="10"/>
      <c r="K38" s="27"/>
      <c r="L38" s="10"/>
      <c r="M38" s="10"/>
      <c r="N38" s="10"/>
      <c r="O38" s="31"/>
      <c r="P38" s="32"/>
      <c r="Q38" s="34"/>
    </row>
    <row r="39" spans="1:17" ht="46.5">
      <c r="A39" s="90" t="s">
        <v>118</v>
      </c>
      <c r="B39" s="20" t="s">
        <v>95</v>
      </c>
      <c r="C39" s="109"/>
      <c r="D39" s="110"/>
      <c r="E39" s="110"/>
      <c r="F39" s="111"/>
      <c r="G39" s="62">
        <v>849110.9</v>
      </c>
      <c r="H39" s="115"/>
      <c r="I39" s="116"/>
      <c r="J39" s="117"/>
      <c r="K39" s="27"/>
      <c r="L39" s="115"/>
      <c r="M39" s="116"/>
      <c r="N39" s="117"/>
      <c r="O39" s="31">
        <v>9524000</v>
      </c>
      <c r="P39" s="32" t="s">
        <v>12</v>
      </c>
      <c r="Q39" s="34"/>
    </row>
    <row r="40" spans="1:17" ht="78">
      <c r="A40" s="94" t="s">
        <v>105</v>
      </c>
      <c r="B40" s="73" t="s">
        <v>96</v>
      </c>
      <c r="C40" s="120"/>
      <c r="D40" s="121"/>
      <c r="E40" s="121"/>
      <c r="F40" s="122"/>
      <c r="G40" s="61">
        <f>SUM(G41:G42)</f>
        <v>338360</v>
      </c>
      <c r="H40" s="115"/>
      <c r="I40" s="116"/>
      <c r="J40" s="117"/>
      <c r="K40" s="27"/>
      <c r="L40" s="115"/>
      <c r="M40" s="116"/>
      <c r="N40" s="117"/>
      <c r="O40" s="31">
        <v>9007000</v>
      </c>
      <c r="P40" s="32" t="s">
        <v>12</v>
      </c>
      <c r="Q40" s="34"/>
    </row>
    <row r="41" spans="1:17" ht="78">
      <c r="A41" s="90" t="s">
        <v>126</v>
      </c>
      <c r="B41" s="22" t="s">
        <v>97</v>
      </c>
      <c r="C41" s="19"/>
      <c r="D41" s="19"/>
      <c r="E41" s="19"/>
      <c r="F41" s="19"/>
      <c r="G41" s="62">
        <v>9500</v>
      </c>
      <c r="H41" s="36"/>
      <c r="I41" s="10"/>
      <c r="J41" s="10"/>
      <c r="K41" s="27"/>
      <c r="L41" s="10"/>
      <c r="M41" s="10"/>
      <c r="N41" s="10"/>
      <c r="O41" s="31"/>
      <c r="P41" s="32"/>
      <c r="Q41" s="34"/>
    </row>
    <row r="42" spans="1:17" ht="79.5" customHeight="1">
      <c r="A42" s="90" t="s">
        <v>119</v>
      </c>
      <c r="B42" s="20" t="s">
        <v>98</v>
      </c>
      <c r="C42" s="109"/>
      <c r="D42" s="110"/>
      <c r="E42" s="110"/>
      <c r="F42" s="111"/>
      <c r="G42" s="62">
        <v>328860</v>
      </c>
      <c r="H42" s="115"/>
      <c r="I42" s="116"/>
      <c r="J42" s="117"/>
      <c r="K42" s="27"/>
      <c r="L42" s="115"/>
      <c r="M42" s="116"/>
      <c r="N42" s="117"/>
      <c r="O42" s="31">
        <v>353000</v>
      </c>
      <c r="P42" s="32" t="s">
        <v>12</v>
      </c>
      <c r="Q42" s="34"/>
    </row>
    <row r="43" spans="1:17" ht="30.75">
      <c r="A43" s="95" t="s">
        <v>106</v>
      </c>
      <c r="B43" s="74" t="s">
        <v>99</v>
      </c>
      <c r="C43" s="75"/>
      <c r="D43" s="76"/>
      <c r="E43" s="76"/>
      <c r="F43" s="76"/>
      <c r="G43" s="77">
        <f>SUM(G44:G45)</f>
        <v>0</v>
      </c>
      <c r="H43" s="12"/>
      <c r="I43" s="12"/>
      <c r="J43" s="12"/>
      <c r="K43" s="12"/>
      <c r="L43" s="12"/>
      <c r="M43" s="12"/>
      <c r="N43" s="12"/>
      <c r="O43" s="13"/>
      <c r="P43" s="32"/>
      <c r="Q43" s="34"/>
    </row>
    <row r="44" spans="1:17" ht="108.75">
      <c r="A44" s="102" t="s">
        <v>134</v>
      </c>
      <c r="B44" s="23" t="s">
        <v>135</v>
      </c>
      <c r="C44" s="24"/>
      <c r="D44" s="25"/>
      <c r="E44" s="25"/>
      <c r="F44" s="25"/>
      <c r="G44" s="63">
        <v>0</v>
      </c>
      <c r="H44" s="12"/>
      <c r="I44" s="12"/>
      <c r="J44" s="12"/>
      <c r="K44" s="12"/>
      <c r="L44" s="12"/>
      <c r="M44" s="12"/>
      <c r="N44" s="12"/>
      <c r="O44" s="13"/>
      <c r="P44" s="32"/>
      <c r="Q44" s="34"/>
    </row>
    <row r="45" spans="1:17" ht="46.5">
      <c r="A45" s="96" t="s">
        <v>136</v>
      </c>
      <c r="B45" s="23" t="s">
        <v>100</v>
      </c>
      <c r="C45" s="24"/>
      <c r="D45" s="25"/>
      <c r="E45" s="25"/>
      <c r="F45" s="25">
        <v>500000</v>
      </c>
      <c r="G45" s="63">
        <v>0</v>
      </c>
      <c r="H45" s="12"/>
      <c r="I45" s="12"/>
      <c r="J45" s="12"/>
      <c r="K45" s="12"/>
      <c r="L45" s="12"/>
      <c r="M45" s="12"/>
      <c r="N45" s="12"/>
      <c r="O45" s="13"/>
      <c r="P45" s="32"/>
      <c r="Q45" s="34"/>
    </row>
    <row r="46" spans="1:17" ht="23.25" customHeight="1" thickBot="1">
      <c r="A46" s="97" t="s">
        <v>16</v>
      </c>
      <c r="B46" s="78"/>
      <c r="C46" s="79"/>
      <c r="D46" s="80">
        <v>0</v>
      </c>
      <c r="E46" s="80">
        <v>0</v>
      </c>
      <c r="F46" s="80">
        <v>0</v>
      </c>
      <c r="G46" s="81">
        <f>G18+G37</f>
        <v>5896982.01</v>
      </c>
      <c r="H46" s="14"/>
      <c r="I46" s="14"/>
      <c r="J46" s="14"/>
      <c r="K46" s="14"/>
      <c r="L46" s="14"/>
      <c r="M46" s="14"/>
      <c r="N46" s="14"/>
      <c r="O46" s="15">
        <v>18366000</v>
      </c>
      <c r="P46" s="32"/>
      <c r="Q46" s="34"/>
    </row>
    <row r="47" spans="1:16" ht="57" customHeight="1">
      <c r="A47" s="1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7" ht="42" customHeight="1">
      <c r="A48" s="129" t="s">
        <v>31</v>
      </c>
      <c r="B48" s="129"/>
      <c r="C48" s="129"/>
      <c r="D48" s="129"/>
      <c r="E48" s="129"/>
      <c r="F48" s="129"/>
      <c r="G48" s="129"/>
    </row>
    <row r="49" spans="1:7" s="64" customFormat="1" ht="26.25" customHeight="1">
      <c r="A49" s="132" t="s">
        <v>32</v>
      </c>
      <c r="B49" s="130" t="s">
        <v>33</v>
      </c>
      <c r="C49" s="118" t="s">
        <v>34</v>
      </c>
      <c r="G49" s="118" t="s">
        <v>34</v>
      </c>
    </row>
    <row r="50" spans="1:7" s="64" customFormat="1" ht="17.25" customHeight="1">
      <c r="A50" s="133"/>
      <c r="B50" s="131"/>
      <c r="C50" s="119"/>
      <c r="G50" s="119"/>
    </row>
    <row r="51" spans="1:7" s="64" customFormat="1" ht="15">
      <c r="A51" s="65">
        <v>1</v>
      </c>
      <c r="B51" s="66" t="s">
        <v>35</v>
      </c>
      <c r="C51" s="67">
        <v>3</v>
      </c>
      <c r="G51" s="67">
        <v>3</v>
      </c>
    </row>
    <row r="52" spans="1:18" s="64" customFormat="1" ht="21.75" customHeight="1">
      <c r="A52" s="68" t="s">
        <v>36</v>
      </c>
      <c r="B52" s="69" t="s">
        <v>37</v>
      </c>
      <c r="C52" s="70">
        <f>SUM(C53:C57)</f>
        <v>4642571.2</v>
      </c>
      <c r="G52" s="82">
        <f>SUM(G53:G57)</f>
        <v>2616200.3400000003</v>
      </c>
      <c r="R52" s="86"/>
    </row>
    <row r="53" spans="1:7" s="64" customFormat="1" ht="64.5" customHeight="1">
      <c r="A53" s="91" t="s">
        <v>38</v>
      </c>
      <c r="B53" s="71" t="s">
        <v>39</v>
      </c>
      <c r="C53" s="72">
        <v>1066861.91</v>
      </c>
      <c r="G53" s="83">
        <v>409800.46</v>
      </c>
    </row>
    <row r="54" spans="1:7" s="64" customFormat="1" ht="97.5" customHeight="1">
      <c r="A54" s="91" t="s">
        <v>40</v>
      </c>
      <c r="B54" s="71" t="s">
        <v>41</v>
      </c>
      <c r="C54" s="72">
        <v>0</v>
      </c>
      <c r="G54" s="83">
        <v>0</v>
      </c>
    </row>
    <row r="55" spans="1:7" s="64" customFormat="1" ht="96" customHeight="1">
      <c r="A55" s="91" t="s">
        <v>42</v>
      </c>
      <c r="B55" s="71" t="s">
        <v>43</v>
      </c>
      <c r="C55" s="72">
        <v>2878546.96</v>
      </c>
      <c r="G55" s="83">
        <v>1824617.53</v>
      </c>
    </row>
    <row r="56" spans="1:7" s="64" customFormat="1" ht="21" customHeight="1">
      <c r="A56" s="92" t="s">
        <v>44</v>
      </c>
      <c r="B56" s="71" t="s">
        <v>45</v>
      </c>
      <c r="C56" s="72">
        <v>0</v>
      </c>
      <c r="G56" s="83">
        <v>0</v>
      </c>
    </row>
    <row r="57" spans="1:20" s="64" customFormat="1" ht="33" customHeight="1">
      <c r="A57" s="92" t="s">
        <v>46</v>
      </c>
      <c r="B57" s="71" t="s">
        <v>47</v>
      </c>
      <c r="C57" s="72">
        <v>697162.33</v>
      </c>
      <c r="G57" s="83">
        <v>381782.35</v>
      </c>
      <c r="R57" s="99"/>
      <c r="T57" s="85"/>
    </row>
    <row r="58" spans="1:20" s="64" customFormat="1" ht="21" customHeight="1">
      <c r="A58" s="68" t="s">
        <v>48</v>
      </c>
      <c r="B58" s="69" t="s">
        <v>49</v>
      </c>
      <c r="C58" s="70">
        <f>C59</f>
        <v>347960.56</v>
      </c>
      <c r="G58" s="82">
        <f>SUM(G59)</f>
        <v>63032.39</v>
      </c>
      <c r="T58" s="85"/>
    </row>
    <row r="59" spans="1:20" s="64" customFormat="1" ht="31.5" customHeight="1">
      <c r="A59" s="92" t="s">
        <v>50</v>
      </c>
      <c r="B59" s="71" t="s">
        <v>51</v>
      </c>
      <c r="C59" s="72">
        <v>347960.56</v>
      </c>
      <c r="G59" s="83">
        <v>63032.39</v>
      </c>
      <c r="T59" s="85"/>
    </row>
    <row r="60" spans="1:20" s="64" customFormat="1" ht="36" customHeight="1">
      <c r="A60" s="68" t="s">
        <v>52</v>
      </c>
      <c r="B60" s="69" t="s">
        <v>53</v>
      </c>
      <c r="C60" s="70">
        <f>SUM(C61:C62)</f>
        <v>45842.89</v>
      </c>
      <c r="G60" s="82">
        <f>SUM(G61:G63)</f>
        <v>1700</v>
      </c>
      <c r="T60" s="85"/>
    </row>
    <row r="61" spans="1:20" s="64" customFormat="1" ht="23.25" customHeight="1">
      <c r="A61" s="91" t="s">
        <v>54</v>
      </c>
      <c r="B61" s="71" t="s">
        <v>55</v>
      </c>
      <c r="C61" s="72">
        <v>45842.89</v>
      </c>
      <c r="G61" s="83">
        <v>0</v>
      </c>
      <c r="T61" s="85"/>
    </row>
    <row r="62" spans="1:20" s="64" customFormat="1" ht="69" customHeight="1">
      <c r="A62" s="91" t="s">
        <v>107</v>
      </c>
      <c r="B62" s="71" t="s">
        <v>56</v>
      </c>
      <c r="C62" s="72">
        <v>0</v>
      </c>
      <c r="G62" s="83">
        <v>0</v>
      </c>
      <c r="T62" s="85"/>
    </row>
    <row r="63" spans="1:20" s="64" customFormat="1" ht="48.75" customHeight="1">
      <c r="A63" s="91" t="s">
        <v>77</v>
      </c>
      <c r="B63" s="71" t="s">
        <v>76</v>
      </c>
      <c r="C63" s="72">
        <v>139448.1</v>
      </c>
      <c r="G63" s="83">
        <v>1700</v>
      </c>
      <c r="T63" s="85"/>
    </row>
    <row r="64" spans="1:7" s="64" customFormat="1" ht="28.5" customHeight="1">
      <c r="A64" s="68" t="s">
        <v>57</v>
      </c>
      <c r="B64" s="69" t="s">
        <v>58</v>
      </c>
      <c r="C64" s="70">
        <f>C65</f>
        <v>139448.1</v>
      </c>
      <c r="G64" s="82">
        <f>SUM(G65:G66)</f>
        <v>175448.78</v>
      </c>
    </row>
    <row r="65" spans="1:7" s="64" customFormat="1" ht="26.25" customHeight="1">
      <c r="A65" s="92" t="s">
        <v>59</v>
      </c>
      <c r="B65" s="71" t="s">
        <v>60</v>
      </c>
      <c r="C65" s="72">
        <v>139448.1</v>
      </c>
      <c r="G65" s="83">
        <v>45948.78</v>
      </c>
    </row>
    <row r="66" spans="1:7" s="64" customFormat="1" ht="35.25" customHeight="1">
      <c r="A66" s="91" t="s">
        <v>79</v>
      </c>
      <c r="B66" s="71" t="s">
        <v>78</v>
      </c>
      <c r="C66" s="72">
        <v>139448.1</v>
      </c>
      <c r="G66" s="83">
        <v>129500</v>
      </c>
    </row>
    <row r="67" spans="1:20" s="64" customFormat="1" ht="24" customHeight="1">
      <c r="A67" s="68" t="s">
        <v>61</v>
      </c>
      <c r="B67" s="69" t="s">
        <v>62</v>
      </c>
      <c r="C67" s="70">
        <f>C68+C69</f>
        <v>119021.66</v>
      </c>
      <c r="G67" s="82">
        <f>SUM(G68:G69)</f>
        <v>119249.65000000001</v>
      </c>
      <c r="T67" s="85"/>
    </row>
    <row r="68" spans="1:20" s="64" customFormat="1" ht="21" customHeight="1">
      <c r="A68" s="92" t="s">
        <v>101</v>
      </c>
      <c r="B68" s="71" t="s">
        <v>80</v>
      </c>
      <c r="C68" s="72">
        <v>0</v>
      </c>
      <c r="G68" s="83">
        <v>15224.13</v>
      </c>
      <c r="T68" s="85"/>
    </row>
    <row r="69" spans="1:20" s="64" customFormat="1" ht="20.25" customHeight="1">
      <c r="A69" s="92" t="s">
        <v>63</v>
      </c>
      <c r="B69" s="71" t="s">
        <v>64</v>
      </c>
      <c r="C69" s="72">
        <v>119021.66</v>
      </c>
      <c r="G69" s="83">
        <v>104025.52</v>
      </c>
      <c r="T69" s="85"/>
    </row>
    <row r="70" spans="1:20" s="64" customFormat="1" ht="19.5" customHeight="1">
      <c r="A70" s="68" t="s">
        <v>102</v>
      </c>
      <c r="B70" s="69" t="s">
        <v>65</v>
      </c>
      <c r="C70" s="70">
        <f>C71</f>
        <v>1193998.59</v>
      </c>
      <c r="G70" s="82">
        <f>G71</f>
        <v>246417.84</v>
      </c>
      <c r="T70" s="85"/>
    </row>
    <row r="71" spans="1:20" s="64" customFormat="1" ht="19.5" customHeight="1">
      <c r="A71" s="92" t="s">
        <v>66</v>
      </c>
      <c r="B71" s="71" t="s">
        <v>67</v>
      </c>
      <c r="C71" s="72">
        <v>1193998.59</v>
      </c>
      <c r="G71" s="83">
        <v>246417.84</v>
      </c>
      <c r="T71" s="85"/>
    </row>
    <row r="72" spans="1:7" s="64" customFormat="1" ht="33.75" customHeight="1">
      <c r="A72" s="68" t="s">
        <v>121</v>
      </c>
      <c r="B72" s="69" t="s">
        <v>122</v>
      </c>
      <c r="C72" s="70">
        <f>C73</f>
        <v>6416538</v>
      </c>
      <c r="G72" s="82">
        <f>SUM(G73)</f>
        <v>0</v>
      </c>
    </row>
    <row r="73" spans="1:20" s="64" customFormat="1" ht="15">
      <c r="A73" s="92" t="s">
        <v>132</v>
      </c>
      <c r="B73" s="71" t="s">
        <v>120</v>
      </c>
      <c r="C73" s="72">
        <v>6416538</v>
      </c>
      <c r="G73" s="83">
        <v>0</v>
      </c>
      <c r="T73" s="85"/>
    </row>
    <row r="74" spans="1:7" s="64" customFormat="1" ht="19.5" customHeight="1">
      <c r="A74" s="68" t="s">
        <v>68</v>
      </c>
      <c r="B74" s="69" t="s">
        <v>69</v>
      </c>
      <c r="C74" s="70">
        <f>C75</f>
        <v>50000</v>
      </c>
      <c r="G74" s="82">
        <f>SUM(G75)</f>
        <v>0</v>
      </c>
    </row>
    <row r="75" spans="1:7" s="64" customFormat="1" ht="31.5" customHeight="1">
      <c r="A75" s="92" t="s">
        <v>70</v>
      </c>
      <c r="B75" s="71" t="s">
        <v>71</v>
      </c>
      <c r="C75" s="72">
        <v>50000</v>
      </c>
      <c r="G75" s="83">
        <v>0</v>
      </c>
    </row>
    <row r="76" spans="1:20" s="64" customFormat="1" ht="34.5" customHeight="1">
      <c r="A76" s="68" t="s">
        <v>72</v>
      </c>
      <c r="B76" s="69" t="s">
        <v>73</v>
      </c>
      <c r="C76" s="70">
        <f>C52+C58+C60+C64+C67+C70+C74+C72</f>
        <v>12955381</v>
      </c>
      <c r="G76" s="82">
        <f>G52+G58+G60+G64+G67+G70+G74+G72</f>
        <v>3222049</v>
      </c>
      <c r="T76" s="86"/>
    </row>
    <row r="77" spans="1:7" s="64" customFormat="1" ht="31.5" customHeight="1">
      <c r="A77" s="68" t="s">
        <v>123</v>
      </c>
      <c r="B77" s="69"/>
      <c r="C77" s="70">
        <f>C46-C76</f>
        <v>-12955381</v>
      </c>
      <c r="D77" s="100"/>
      <c r="E77" s="100"/>
      <c r="F77" s="100"/>
      <c r="G77" s="82">
        <f>G46-G76</f>
        <v>2674933.01</v>
      </c>
    </row>
    <row r="78" spans="1:7" ht="37.5" customHeight="1">
      <c r="A78" s="103" t="s">
        <v>131</v>
      </c>
      <c r="B78" s="104"/>
      <c r="C78" s="104"/>
      <c r="D78" s="104"/>
      <c r="E78" s="104"/>
      <c r="F78" s="104"/>
      <c r="G78" s="104"/>
    </row>
    <row r="79" spans="1:7" ht="39" customHeight="1">
      <c r="A79" s="68" t="s">
        <v>74</v>
      </c>
      <c r="B79" s="69" t="s">
        <v>108</v>
      </c>
      <c r="C79" s="70">
        <f>C76-C46</f>
        <v>12955381</v>
      </c>
      <c r="D79" s="101"/>
      <c r="E79" s="101"/>
      <c r="F79" s="101"/>
      <c r="G79" s="82">
        <f>G76-G46</f>
        <v>-2674933.01</v>
      </c>
    </row>
    <row r="81" spans="1:7" ht="12.75">
      <c r="A81" s="105" t="s">
        <v>75</v>
      </c>
      <c r="B81" s="105"/>
      <c r="C81" s="105"/>
      <c r="D81" s="105"/>
      <c r="E81" s="105"/>
      <c r="F81" s="105"/>
      <c r="G81" s="105"/>
    </row>
  </sheetData>
  <sheetProtection/>
  <mergeCells count="68">
    <mergeCell ref="A48:G48"/>
    <mergeCell ref="C49:C50"/>
    <mergeCell ref="B49:B50"/>
    <mergeCell ref="A49:A50"/>
    <mergeCell ref="G49:G50"/>
    <mergeCell ref="L37:N37"/>
    <mergeCell ref="A15:A16"/>
    <mergeCell ref="C28:F28"/>
    <mergeCell ref="C26:F26"/>
    <mergeCell ref="C24:F24"/>
    <mergeCell ref="C27:F27"/>
    <mergeCell ref="C19:F19"/>
    <mergeCell ref="C20:F20"/>
    <mergeCell ref="C18:F18"/>
    <mergeCell ref="C25:F25"/>
    <mergeCell ref="H42:J42"/>
    <mergeCell ref="L39:N39"/>
    <mergeCell ref="C39:F39"/>
    <mergeCell ref="L42:N42"/>
    <mergeCell ref="L40:N40"/>
    <mergeCell ref="H40:J40"/>
    <mergeCell ref="H23:J23"/>
    <mergeCell ref="H24:J24"/>
    <mergeCell ref="L23:N23"/>
    <mergeCell ref="L24:N24"/>
    <mergeCell ref="A9:G9"/>
    <mergeCell ref="L31:N31"/>
    <mergeCell ref="L30:N30"/>
    <mergeCell ref="H39:J39"/>
    <mergeCell ref="L32:N32"/>
    <mergeCell ref="H27:J27"/>
    <mergeCell ref="L28:N28"/>
    <mergeCell ref="L29:N29"/>
    <mergeCell ref="L27:N27"/>
    <mergeCell ref="H29:J29"/>
    <mergeCell ref="H30:J30"/>
    <mergeCell ref="H32:J32"/>
    <mergeCell ref="H28:J28"/>
    <mergeCell ref="L18:N18"/>
    <mergeCell ref="L19:N19"/>
    <mergeCell ref="H37:J37"/>
    <mergeCell ref="H25:J25"/>
    <mergeCell ref="H26:J26"/>
    <mergeCell ref="H20:J20"/>
    <mergeCell ref="H19:J19"/>
    <mergeCell ref="L20:N20"/>
    <mergeCell ref="L25:N25"/>
    <mergeCell ref="L26:N26"/>
    <mergeCell ref="H31:J31"/>
    <mergeCell ref="G15:G16"/>
    <mergeCell ref="C40:F40"/>
    <mergeCell ref="B15:B16"/>
    <mergeCell ref="C23:F23"/>
    <mergeCell ref="C30:F30"/>
    <mergeCell ref="C32:F32"/>
    <mergeCell ref="C31:F31"/>
    <mergeCell ref="C37:F37"/>
    <mergeCell ref="H18:J18"/>
    <mergeCell ref="A78:G78"/>
    <mergeCell ref="A81:G81"/>
    <mergeCell ref="B1:G1"/>
    <mergeCell ref="B2:G2"/>
    <mergeCell ref="B3:G3"/>
    <mergeCell ref="B4:G4"/>
    <mergeCell ref="A11:G11"/>
    <mergeCell ref="A8:G8"/>
    <mergeCell ref="C42:F42"/>
    <mergeCell ref="C29:F29"/>
  </mergeCells>
  <printOptions/>
  <pageMargins left="1.1811023622047245" right="0.5905511811023623" top="0.7874015748031497" bottom="0.7874015748031497" header="0.3937007874015748" footer="0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2016-06-01T09:39:27Z</cp:lastPrinted>
  <dcterms:created xsi:type="dcterms:W3CDTF">2008-10-23T07:29:54Z</dcterms:created>
  <dcterms:modified xsi:type="dcterms:W3CDTF">2016-06-01T09:41:16Z</dcterms:modified>
  <cp:category/>
  <cp:version/>
  <cp:contentType/>
  <cp:contentStatus/>
</cp:coreProperties>
</file>